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5440" windowHeight="15840"/>
  </bookViews>
  <sheets>
    <sheet name="Лист1" sheetId="1" r:id="rId1"/>
  </sheets>
  <definedNames>
    <definedName name="_xlnm.Print_Area" localSheetId="0">Лист1!$B$1:$F$32</definedName>
  </definedNames>
  <calcPr calcId="162913"/>
</workbook>
</file>

<file path=xl/calcChain.xml><?xml version="1.0" encoding="utf-8"?>
<calcChain xmlns="http://schemas.openxmlformats.org/spreadsheetml/2006/main">
  <c r="D21" i="1"/>
  <c r="E21"/>
  <c r="C30"/>
  <c r="E30"/>
  <c r="D30"/>
  <c r="F30"/>
  <c r="F32"/>
  <c r="F31"/>
  <c r="F29"/>
  <c r="F28"/>
  <c r="F27"/>
  <c r="F25"/>
  <c r="F24"/>
  <c r="E6"/>
  <c r="D6"/>
  <c r="C6"/>
  <c r="F23"/>
  <c r="F22"/>
  <c r="F20"/>
  <c r="F19"/>
  <c r="F18"/>
  <c r="F17"/>
  <c r="F16"/>
  <c r="F15"/>
  <c r="F13"/>
  <c r="F12"/>
  <c r="F11"/>
  <c r="F10"/>
  <c r="F9"/>
  <c r="F8"/>
  <c r="F7"/>
  <c r="F21"/>
  <c r="F6"/>
  <c r="E14"/>
  <c r="E5"/>
  <c r="E4"/>
  <c r="C14"/>
  <c r="C5"/>
  <c r="D14"/>
  <c r="D5"/>
  <c r="D4"/>
  <c r="F14"/>
  <c r="F5"/>
  <c r="F4"/>
  <c r="C21"/>
  <c r="C4"/>
</calcChain>
</file>

<file path=xl/sharedStrings.xml><?xml version="1.0" encoding="utf-8"?>
<sst xmlns="http://schemas.openxmlformats.org/spreadsheetml/2006/main" count="65" uniqueCount="65">
  <si>
    <t>Акцизы</t>
  </si>
  <si>
    <t>Налоги на совокупный доход</t>
  </si>
  <si>
    <t>Траспортный налог</t>
  </si>
  <si>
    <t>Земельный налог</t>
  </si>
  <si>
    <t>Государственная пошлина</t>
  </si>
  <si>
    <t>Прочие налоги и сборы</t>
  </si>
  <si>
    <t>Дотации на выравнивание бюджетной обеспеченности</t>
  </si>
  <si>
    <t>Налог на доходы физичских лиц</t>
  </si>
  <si>
    <t>Дефицит (профицит) бюджета</t>
  </si>
  <si>
    <t>План на год</t>
  </si>
  <si>
    <t>Исполнение</t>
  </si>
  <si>
    <t>факт</t>
  </si>
  <si>
    <t>Наименование показателя</t>
  </si>
  <si>
    <t>Налоговые доходы всего, в том числе:</t>
  </si>
  <si>
    <t>план с нач. года</t>
  </si>
  <si>
    <t>Налоговые и неналоговые доходы всего, в том числе:</t>
  </si>
  <si>
    <t>Безвозмездные поступления всего, в том числе:</t>
  </si>
  <si>
    <t xml:space="preserve">Расходы бюджета </t>
  </si>
  <si>
    <t>Неналоговые доходы, всего в том числе:</t>
  </si>
  <si>
    <t>Доходы от использования имущества, находящегося в государственной и муниципальной собтсвенности</t>
  </si>
  <si>
    <t>Платежи при пользовании природными ресурсами</t>
  </si>
  <si>
    <t>Доходы от оказании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</si>
  <si>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</si>
  <si>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</si>
  <si>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</si>
  <si>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r>
      <t xml:space="preserve">Источники финансирования дефицита, </t>
    </r>
    <r>
      <rPr>
        <b/>
        <sz val="12"/>
        <color indexed="10"/>
        <rFont val="Times New Roman"/>
        <family val="1"/>
        <charset val="204"/>
      </rPr>
      <t>в том числе:</t>
    </r>
  </si>
  <si>
    <t>I</t>
  </si>
  <si>
    <t>II</t>
  </si>
  <si>
    <t>IV</t>
  </si>
  <si>
    <t>Дотации бюджетам на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</si>
  <si>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</si>
  <si>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</si>
  <si>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III</t>
  </si>
  <si>
    <t>1.1</t>
  </si>
  <si>
    <t>1.1.2</t>
  </si>
  <si>
    <t>1.1.3</t>
  </si>
  <si>
    <t>1.1.4</t>
  </si>
  <si>
    <t>1.1.5</t>
  </si>
  <si>
    <t>1.1.6</t>
  </si>
  <si>
    <t>1.1.7</t>
  </si>
  <si>
    <t>2.2.</t>
  </si>
  <si>
    <t>2.5</t>
  </si>
  <si>
    <t>2.6</t>
  </si>
  <si>
    <t>3.1</t>
  </si>
  <si>
    <t>3.2</t>
  </si>
  <si>
    <t>3.3</t>
  </si>
  <si>
    <t>3.4</t>
  </si>
  <si>
    <t>3.5</t>
  </si>
  <si>
    <t>1</t>
  </si>
  <si>
    <t>2</t>
  </si>
  <si>
    <t>3</t>
  </si>
  <si>
    <t>2.1</t>
  </si>
  <si>
    <t>1.1.1</t>
  </si>
  <si>
    <t>Иные межбюджетные трансферты</t>
  </si>
  <si>
    <t>2.3.</t>
  </si>
  <si>
    <t>2.4.</t>
  </si>
  <si>
    <t>4.1</t>
  </si>
  <si>
    <t>4.2</t>
  </si>
  <si>
    <t>№№ П/П</t>
  </si>
  <si>
    <t>Доходы бюджета всего, в том числе:</t>
  </si>
  <si>
    <t xml:space="preserve">Отклонение </t>
  </si>
  <si>
    <t>Изменение остатков средств</t>
  </si>
  <si>
    <t>3.6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</si>
  <si>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</si>
  <si>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r>
      <t xml:space="preserve">Информация об исполнении бюджета Урус-Мартановского муниципального района  Чеченской Республики на  01.04.2025 г.                                </t>
    </r>
    <r>
      <rPr>
        <b/>
        <sz val="12"/>
        <color indexed="10"/>
        <rFont val="Times New Roman"/>
        <family val="1"/>
        <charset val="204"/>
      </rPr>
      <t>(в тыс. рублей)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</si>
</sst>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00"/>
    <numFmt numFmtId="166" formatCode="#,##0.00_ ;\-#,##0.00\ "/>
  </numFmts>
  <fonts count="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164" fontId="1" fillId="0" borderId="3" xfId="0" applyNumberFormat="1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/>
    <xf numFmtId="166" fontId="1" fillId="0" borderId="0" xfId="0" applyNumberFormat="1" applyFont="1" applyFill="1"/>
    <xf numFmtId="0" fontId="3" fillId="7" borderId="0" xfId="0" applyFont="1" applyFill="1"/>
    <xf numFmtId="164" fontId="1" fillId="0" borderId="1" xfId="0" applyNumberFormat="1" applyFont="1" applyFill="1" applyBorder="1" applyAlignment="1">
      <alignment horizontal="center" vertical="center"/>
    </xf>
    <xf numFmtId="164" fontId="1" fillId="8" borderId="0" xfId="0" applyNumberFormat="1" applyFont="1" applyFill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49" fontId="5" fillId="6" borderId="10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zoomScaleNormal="100" zoomScaleSheetLayoutView="100" zoomScalePageLayoutView="70" workbookViewId="0">
      <selection activeCell="J4" sqref="J4"/>
    </sheetView>
  </sheetViews>
  <sheetFormatPr defaultColWidth="8.7109375" defaultRowHeight="15.75"/>
  <cols>
    <col min="1" max="1" width="7.28515625" style="23" customWidth="1"/>
    <col min="2" max="2" width="62.7109375" style="1" customWidth="1"/>
    <col min="3" max="3" width="17.85546875" style="1" customWidth="1"/>
    <col min="4" max="4" width="17.28515625" style="1" customWidth="1"/>
    <col min="5" max="5" width="19" style="1" customWidth="1"/>
    <col min="6" max="6" width="17.28515625" style="1" customWidth="1"/>
    <col min="7" max="7" width="8.7109375" style="1"/>
    <col min="8" max="8" width="16.140625" style="1" customWidth="1"/>
    <col min="9" max="9" width="8.7109375" style="1"/>
    <col min="10" max="10" width="14.85546875" style="1" bestFit="1" customWidth="1"/>
    <col min="11" max="16384" width="8.7109375" style="1"/>
  </cols>
  <sheetData>
    <row r="1" spans="1:10" ht="35.450000000000003" customHeight="1" thickBot="1">
      <c r="A1" s="39" t="s">
        <v>64</v>
      </c>
      <c r="B1" s="39"/>
      <c r="C1" s="39"/>
      <c r="D1" s="39"/>
      <c r="E1" s="39"/>
      <c r="F1" s="39"/>
    </row>
    <row r="2" spans="1:10" s="2" customFormat="1" ht="31.5" customHeight="1">
      <c r="A2" s="46" t="s">
        <v>58</v>
      </c>
      <c r="B2" s="40" t="s">
        <v>12</v>
      </c>
      <c r="C2" s="42" t="s">
        <v>9</v>
      </c>
      <c r="D2" s="42" t="s">
        <v>10</v>
      </c>
      <c r="E2" s="42"/>
      <c r="F2" s="44" t="s">
        <v>60</v>
      </c>
    </row>
    <row r="3" spans="1:10" s="2" customFormat="1" ht="36" customHeight="1">
      <c r="A3" s="47"/>
      <c r="B3" s="41"/>
      <c r="C3" s="43"/>
      <c r="D3" s="22" t="s">
        <v>14</v>
      </c>
      <c r="E3" s="22" t="s">
        <v>11</v>
      </c>
      <c r="F3" s="45"/>
      <c r="H3" s="31"/>
    </row>
    <row r="4" spans="1:10" s="3" customFormat="1" ht="35.25" customHeight="1">
      <c r="A4" s="27" t="s">
        <v>26</v>
      </c>
      <c r="B4" s="15" t="s">
        <v>59</v>
      </c>
      <c r="C4" s="5">
        <f>C5+C21</f>
        <v>4550689.4151300006</v>
      </c>
      <c r="D4" s="5">
        <f>D5+D21</f>
        <v>1104339.2686699999</v>
      </c>
      <c r="E4" s="5">
        <f>E5+E21</f>
        <v>1090932.43074</v>
      </c>
      <c r="F4" s="10">
        <f>F5+F21</f>
        <v>-13406.837930000052</v>
      </c>
      <c r="H4" s="29"/>
      <c r="J4" s="38"/>
    </row>
    <row r="5" spans="1:10" s="6" customFormat="1" ht="40.5" customHeight="1">
      <c r="A5" s="34" t="s">
        <v>48</v>
      </c>
      <c r="B5" s="16" t="s">
        <v>15</v>
      </c>
      <c r="C5" s="7">
        <f>C6+C14</f>
        <v>420945.23499000003</v>
      </c>
      <c r="D5" s="7">
        <f>D6+D14</f>
        <v>70963.749960000001</v>
      </c>
      <c r="E5" s="7">
        <f>E6+E14</f>
        <v>86196.43581000001</v>
      </c>
      <c r="F5" s="11">
        <f>F6+F14</f>
        <v>15232.685850000002</v>
      </c>
    </row>
    <row r="6" spans="1:10" s="3" customFormat="1" ht="33" customHeight="1">
      <c r="A6" s="26" t="s">
        <v>33</v>
      </c>
      <c r="B6" s="17" t="s">
        <v>13</v>
      </c>
      <c r="C6" s="8">
        <f>C7+C8+C9+C10+C11+C12+C13</f>
        <v>406500.23499000003</v>
      </c>
      <c r="D6" s="8">
        <f>D7+D8+D9+D10+D11+D12+D13</f>
        <v>67352.499389999997</v>
      </c>
      <c r="E6" s="8">
        <f>E7+E8+E9+E10+E11+E12+E13</f>
        <v>83292.800270000007</v>
      </c>
      <c r="F6" s="12">
        <f>F7+F8+F9+F10+F11+F12+F13</f>
        <v>15940.300880000003</v>
      </c>
    </row>
    <row r="7" spans="1:10" ht="36" customHeight="1">
      <c r="A7" s="24" t="s">
        <v>52</v>
      </c>
      <c r="B7" s="18" t="s">
        <v>7</v>
      </c>
      <c r="C7" s="35">
        <v>302740.7</v>
      </c>
      <c r="D7" s="32">
        <v>50306.353999999999</v>
      </c>
      <c r="E7" s="32">
        <v>62276.179600000003</v>
      </c>
      <c r="F7" s="19">
        <f>E7-D7</f>
        <v>11969.825600000004</v>
      </c>
    </row>
    <row r="8" spans="1:10" ht="28.5" customHeight="1">
      <c r="A8" s="24" t="s">
        <v>34</v>
      </c>
      <c r="B8" s="18" t="s">
        <v>0</v>
      </c>
      <c r="C8" s="35">
        <v>29068.634989999999</v>
      </c>
      <c r="D8" s="32">
        <v>6976.4723900000008</v>
      </c>
      <c r="E8" s="32">
        <v>6445.3762799999995</v>
      </c>
      <c r="F8" s="19">
        <f t="shared" ref="F8:F32" si="0">E8-D8</f>
        <v>-531.09611000000132</v>
      </c>
    </row>
    <row r="9" spans="1:10" ht="30.75" customHeight="1">
      <c r="A9" s="24" t="s">
        <v>35</v>
      </c>
      <c r="B9" s="18" t="s">
        <v>1</v>
      </c>
      <c r="C9" s="35">
        <v>52402.9</v>
      </c>
      <c r="D9" s="32">
        <v>6840.223</v>
      </c>
      <c r="E9" s="32">
        <v>5680.7645000000011</v>
      </c>
      <c r="F9" s="19">
        <f t="shared" si="0"/>
        <v>-1159.4584999999988</v>
      </c>
    </row>
    <row r="10" spans="1:10" ht="27.75" customHeight="1">
      <c r="A10" s="24" t="s">
        <v>36</v>
      </c>
      <c r="B10" s="18" t="s">
        <v>2</v>
      </c>
      <c r="C10" s="35">
        <v>9055</v>
      </c>
      <c r="D10" s="32">
        <v>979.84</v>
      </c>
      <c r="E10" s="32">
        <v>2337.3568999999998</v>
      </c>
      <c r="F10" s="19">
        <f t="shared" si="0"/>
        <v>1357.5168999999996</v>
      </c>
    </row>
    <row r="11" spans="1:10" ht="28.5" customHeight="1">
      <c r="A11" s="24" t="s">
        <v>37</v>
      </c>
      <c r="B11" s="18" t="s">
        <v>3</v>
      </c>
      <c r="C11" s="35">
        <v>0</v>
      </c>
      <c r="D11" s="32">
        <v>0</v>
      </c>
      <c r="E11" s="32">
        <v>0</v>
      </c>
      <c r="F11" s="19">
        <f t="shared" si="0"/>
        <v>0</v>
      </c>
    </row>
    <row r="12" spans="1:10" ht="21.2" customHeight="1">
      <c r="A12" s="24" t="s">
        <v>38</v>
      </c>
      <c r="B12" s="18" t="s">
        <v>4</v>
      </c>
      <c r="C12" s="35">
        <v>13233</v>
      </c>
      <c r="D12" s="32">
        <v>2249.61</v>
      </c>
      <c r="E12" s="32">
        <v>6553.1229899999998</v>
      </c>
      <c r="F12" s="19">
        <f t="shared" si="0"/>
        <v>4303.5129899999993</v>
      </c>
    </row>
    <row r="13" spans="1:10" ht="24.75" customHeight="1">
      <c r="A13" s="24" t="s">
        <v>39</v>
      </c>
      <c r="B13" s="18" t="s">
        <v>5</v>
      </c>
      <c r="C13" s="4"/>
      <c r="D13" s="4"/>
      <c r="E13" s="4"/>
      <c r="F13" s="19">
        <f t="shared" si="0"/>
        <v>0</v>
      </c>
    </row>
    <row r="14" spans="1:10" s="3" customFormat="1" ht="27" customHeight="1">
      <c r="A14" s="26" t="s">
        <v>49</v>
      </c>
      <c r="B14" s="17" t="s">
        <v>18</v>
      </c>
      <c r="C14" s="8">
        <f>C15+C16+C17+C18+C19+C20</f>
        <v>14445</v>
      </c>
      <c r="D14" s="8">
        <f>D15+D16+D17+D18+D19+D20</f>
        <v>3611.2505700000002</v>
      </c>
      <c r="E14" s="8">
        <f>E15+E16+E17+E18+E19+E20</f>
        <v>2903.6355400000002</v>
      </c>
      <c r="F14" s="12">
        <f>F15+F16+F17+F18+F19+F20</f>
        <v>-707.61503000000027</v>
      </c>
    </row>
    <row r="15" spans="1:10" ht="51" customHeight="1">
      <c r="A15" s="24" t="s">
        <v>51</v>
      </c>
      <c r="B15" s="18" t="s">
        <v>19</v>
      </c>
      <c r="C15" s="35">
        <v>5994</v>
      </c>
      <c r="D15" s="32">
        <v>1498.5003000000004</v>
      </c>
      <c r="E15" s="32">
        <v>1038.88733</v>
      </c>
      <c r="F15" s="19">
        <f t="shared" si="0"/>
        <v>-459.61297000000036</v>
      </c>
    </row>
    <row r="16" spans="1:10" ht="25.5" customHeight="1">
      <c r="A16" s="24" t="s">
        <v>40</v>
      </c>
      <c r="B16" s="18" t="s">
        <v>20</v>
      </c>
      <c r="C16" s="35">
        <v>8</v>
      </c>
      <c r="D16" s="32">
        <v>2.0000999999999998</v>
      </c>
      <c r="E16" s="32">
        <v>1.26709</v>
      </c>
      <c r="F16" s="19">
        <f t="shared" si="0"/>
        <v>-0.73300999999999972</v>
      </c>
    </row>
    <row r="17" spans="1:11" ht="39" customHeight="1">
      <c r="A17" s="24" t="s">
        <v>54</v>
      </c>
      <c r="B17" s="18" t="s">
        <v>21</v>
      </c>
      <c r="C17" s="35">
        <v>0</v>
      </c>
      <c r="D17" s="32">
        <v>0</v>
      </c>
      <c r="E17" s="32">
        <v>0</v>
      </c>
      <c r="F17" s="19">
        <f t="shared" si="0"/>
        <v>0</v>
      </c>
    </row>
    <row r="18" spans="1:11" ht="36" customHeight="1">
      <c r="A18" s="24" t="s">
        <v>55</v>
      </c>
      <c r="B18" s="18" t="s">
        <v>22</v>
      </c>
      <c r="C18" s="35">
        <v>4665</v>
      </c>
      <c r="D18" s="32">
        <v>1166.2500299999999</v>
      </c>
      <c r="E18" s="32">
        <v>883.17600000000004</v>
      </c>
      <c r="F18" s="19">
        <f t="shared" si="0"/>
        <v>-283.07402999999988</v>
      </c>
    </row>
    <row r="19" spans="1:11" ht="24" customHeight="1">
      <c r="A19" s="24" t="s">
        <v>41</v>
      </c>
      <c r="B19" s="18" t="s">
        <v>23</v>
      </c>
      <c r="C19" s="35">
        <v>3778</v>
      </c>
      <c r="D19" s="32">
        <v>944.50013999999999</v>
      </c>
      <c r="E19" s="32">
        <v>980.30511999999999</v>
      </c>
      <c r="F19" s="19">
        <f t="shared" si="0"/>
        <v>35.80498</v>
      </c>
    </row>
    <row r="20" spans="1:11" ht="25.5" customHeight="1">
      <c r="A20" s="24" t="s">
        <v>42</v>
      </c>
      <c r="B20" s="18" t="s">
        <v>24</v>
      </c>
      <c r="C20" s="28">
        <v>0</v>
      </c>
      <c r="D20" s="28"/>
      <c r="E20" s="28"/>
      <c r="F20" s="19">
        <f t="shared" si="0"/>
        <v>0</v>
      </c>
    </row>
    <row r="21" spans="1:11" s="3" customFormat="1" ht="32.25" customHeight="1">
      <c r="A21" s="26" t="s">
        <v>50</v>
      </c>
      <c r="B21" s="17" t="s">
        <v>16</v>
      </c>
      <c r="C21" s="8">
        <f>C22+C23+C24+C25+C27</f>
        <v>4129744.1801400003</v>
      </c>
      <c r="D21" s="8">
        <f>D22+D23+D24+D25+D27</f>
        <v>1033375.51871</v>
      </c>
      <c r="E21" s="8">
        <f>SUM(E22:E27)</f>
        <v>1004735.9949299999</v>
      </c>
      <c r="F21" s="12">
        <f>F22+F23+F24+F25+F27</f>
        <v>-28639.523780000054</v>
      </c>
    </row>
    <row r="22" spans="1:11" ht="31.5" customHeight="1">
      <c r="A22" s="24" t="s">
        <v>43</v>
      </c>
      <c r="B22" s="18" t="s">
        <v>6</v>
      </c>
      <c r="C22" s="36">
        <v>218364.20300000001</v>
      </c>
      <c r="D22" s="32">
        <v>54591.050760000006</v>
      </c>
      <c r="E22" s="32">
        <v>87110.313439999998</v>
      </c>
      <c r="F22" s="19">
        <f t="shared" si="0"/>
        <v>32519.262679999993</v>
      </c>
    </row>
    <row r="23" spans="1:11" ht="30.75" customHeight="1">
      <c r="A23" s="24" t="s">
        <v>44</v>
      </c>
      <c r="B23" s="18" t="s">
        <v>29</v>
      </c>
      <c r="C23" s="36">
        <v>7557.5039999999999</v>
      </c>
      <c r="D23" s="32">
        <v>1889.376</v>
      </c>
      <c r="E23" s="32">
        <v>0</v>
      </c>
      <c r="F23" s="19">
        <f t="shared" si="0"/>
        <v>-1889.376</v>
      </c>
    </row>
    <row r="24" spans="1:11" ht="36.75" customHeight="1">
      <c r="A24" s="24" t="s">
        <v>45</v>
      </c>
      <c r="B24" s="18" t="s">
        <v>30</v>
      </c>
      <c r="C24" s="33">
        <v>389409.72520000004</v>
      </c>
      <c r="D24" s="32">
        <v>98291.90496</v>
      </c>
      <c r="E24" s="32">
        <v>67091.801730000007</v>
      </c>
      <c r="F24" s="19">
        <f t="shared" si="0"/>
        <v>-31200.103229999993</v>
      </c>
    </row>
    <row r="25" spans="1:11" ht="36" customHeight="1">
      <c r="A25" s="24" t="s">
        <v>46</v>
      </c>
      <c r="B25" s="18" t="s">
        <v>31</v>
      </c>
      <c r="C25" s="37">
        <v>3449414.46863</v>
      </c>
      <c r="D25" s="32">
        <v>862353.61717999994</v>
      </c>
      <c r="E25" s="32">
        <v>848673.58284999989</v>
      </c>
      <c r="F25" s="19">
        <f t="shared" si="0"/>
        <v>-13680.034330000053</v>
      </c>
    </row>
    <row r="26" spans="1:11" ht="58.5" customHeight="1">
      <c r="A26" s="24" t="s">
        <v>47</v>
      </c>
      <c r="B26" s="18" t="s">
        <v>63</v>
      </c>
      <c r="C26" s="36"/>
      <c r="D26" s="32">
        <v>0</v>
      </c>
      <c r="E26" s="32">
        <v>0</v>
      </c>
      <c r="F26" s="19"/>
    </row>
    <row r="27" spans="1:11" ht="26.25" customHeight="1">
      <c r="A27" s="24" t="s">
        <v>62</v>
      </c>
      <c r="B27" s="18" t="s">
        <v>53</v>
      </c>
      <c r="C27" s="36">
        <v>64998.279310000005</v>
      </c>
      <c r="D27" s="32">
        <v>16249.569809999999</v>
      </c>
      <c r="E27" s="32">
        <v>1860.29691</v>
      </c>
      <c r="F27" s="19">
        <f t="shared" si="0"/>
        <v>-14389.2729</v>
      </c>
    </row>
    <row r="28" spans="1:11" s="3" customFormat="1" ht="25.5" customHeight="1">
      <c r="A28" s="26" t="s">
        <v>27</v>
      </c>
      <c r="B28" s="17" t="s">
        <v>17</v>
      </c>
      <c r="C28" s="8">
        <v>4576688.0734400004</v>
      </c>
      <c r="D28" s="8">
        <v>1020414.26382</v>
      </c>
      <c r="E28" s="8">
        <v>1020414.26382</v>
      </c>
      <c r="F28" s="20">
        <f t="shared" si="0"/>
        <v>0</v>
      </c>
    </row>
    <row r="29" spans="1:11" s="3" customFormat="1" ht="23.25" customHeight="1">
      <c r="A29" s="26" t="s">
        <v>32</v>
      </c>
      <c r="B29" s="17" t="s">
        <v>8</v>
      </c>
      <c r="C29" s="8">
        <v>-25998.658309999999</v>
      </c>
      <c r="D29" s="8">
        <v>-25998.658309999999</v>
      </c>
      <c r="E29" s="8">
        <v>70518.2</v>
      </c>
      <c r="F29" s="20">
        <f t="shared" si="0"/>
        <v>96516.858309999996</v>
      </c>
    </row>
    <row r="30" spans="1:11" s="3" customFormat="1" ht="30.75" customHeight="1">
      <c r="A30" s="26" t="s">
        <v>28</v>
      </c>
      <c r="B30" s="17" t="s">
        <v>25</v>
      </c>
      <c r="C30" s="8">
        <f>C31+C32</f>
        <v>-25998.658309999999</v>
      </c>
      <c r="D30" s="8">
        <f>D31+D32</f>
        <v>-25998.658309999999</v>
      </c>
      <c r="E30" s="8">
        <f>E31+E32</f>
        <v>70518.2</v>
      </c>
      <c r="F30" s="20">
        <f t="shared" si="0"/>
        <v>96516.858309999996</v>
      </c>
    </row>
    <row r="31" spans="1:11">
      <c r="A31" s="24" t="s">
        <v>56</v>
      </c>
      <c r="B31" s="9" t="s">
        <v>61</v>
      </c>
      <c r="C31" s="8">
        <v>-25998.658309999999</v>
      </c>
      <c r="D31" s="8">
        <v>-25998.658309999999</v>
      </c>
      <c r="E31" s="8">
        <v>70518.2</v>
      </c>
      <c r="F31" s="19">
        <f t="shared" si="0"/>
        <v>96516.858309999996</v>
      </c>
      <c r="J31" s="3"/>
      <c r="K31" s="3"/>
    </row>
    <row r="32" spans="1:11" ht="16.5" thickBot="1">
      <c r="A32" s="25" t="s">
        <v>57</v>
      </c>
      <c r="B32" s="13"/>
      <c r="C32" s="13"/>
      <c r="D32" s="13"/>
      <c r="E32" s="14"/>
      <c r="F32" s="21">
        <f t="shared" si="0"/>
        <v>0</v>
      </c>
      <c r="J32" s="30"/>
      <c r="K32" s="3"/>
    </row>
  </sheetData>
  <mergeCells count="6">
    <mergeCell ref="A1:F1"/>
    <mergeCell ref="B2:B3"/>
    <mergeCell ref="D2:E2"/>
    <mergeCell ref="C2:C3"/>
    <mergeCell ref="F2:F3"/>
    <mergeCell ref="A2:A3"/>
  </mergeCells>
  <phoneticPr fontId="0" type="noConversion"/>
  <pageMargins left="0.34226190476190477" right="0.39370078740157483" top="0.25297619047619047" bottom="0.47244094488188981" header="0.31496062992125984" footer="0.31496062992125984"/>
  <pageSetup paperSize="9" scale="85" orientation="portrait" r:id="rId1"/>
  <ignoredErrors>
    <ignoredError sqref="F14 E21:F21" formula="1"/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nouts.store</dc:creator>
  <cp:lastModifiedBy>ШИРВАНИ</cp:lastModifiedBy>
  <cp:lastPrinted>2024-12-06T13:47:24Z</cp:lastPrinted>
  <dcterms:created xsi:type="dcterms:W3CDTF">2024-11-13T19:13:44Z</dcterms:created>
  <dcterms:modified xsi:type="dcterms:W3CDTF">2025-05-05T09:04:12Z</dcterms:modified>
</cp:coreProperties>
</file>